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Выступление 2021 за 2020\"/>
    </mc:Choice>
  </mc:AlternateContent>
  <bookViews>
    <workbookView xWindow="0" yWindow="195" windowWidth="19035" windowHeight="9090" activeTab="3"/>
  </bookViews>
  <sheets>
    <sheet name="Диаграмма1" sheetId="4" r:id="rId1"/>
    <sheet name="Диаграмма2" sheetId="5" r:id="rId2"/>
    <sheet name="Диаграмма3" sheetId="6" r:id="rId3"/>
    <sheet name="2020" sheetId="3" r:id="rId4"/>
  </sheets>
  <calcPr calcId="152511"/>
</workbook>
</file>

<file path=xl/calcChain.xml><?xml version="1.0" encoding="utf-8"?>
<calcChain xmlns="http://schemas.openxmlformats.org/spreadsheetml/2006/main">
  <c r="S7" i="3" l="1"/>
  <c r="J27" i="3"/>
  <c r="J26" i="3"/>
  <c r="J25" i="3"/>
  <c r="U25" i="3"/>
  <c r="J24" i="3"/>
  <c r="J23" i="3"/>
  <c r="U23" i="3"/>
  <c r="J22" i="3"/>
  <c r="J21" i="3"/>
  <c r="U21" i="3"/>
  <c r="J20" i="3"/>
  <c r="J19" i="3"/>
  <c r="J18" i="3"/>
  <c r="J17" i="3"/>
  <c r="U17" i="3"/>
  <c r="J16" i="3"/>
  <c r="J15" i="3"/>
  <c r="J14" i="3"/>
  <c r="U14" i="3"/>
  <c r="J13" i="3"/>
  <c r="J12" i="3"/>
  <c r="J11" i="3"/>
  <c r="J10" i="3"/>
  <c r="J9" i="3"/>
  <c r="J8" i="3"/>
  <c r="J7" i="3"/>
  <c r="U7" i="3"/>
  <c r="G28" i="3"/>
  <c r="H28" i="3"/>
  <c r="I28" i="3"/>
  <c r="F28" i="3"/>
  <c r="E28" i="3"/>
  <c r="D28" i="3"/>
  <c r="C28" i="3"/>
  <c r="S8" i="3"/>
  <c r="U8" i="3"/>
  <c r="S9" i="3"/>
  <c r="U9" i="3"/>
  <c r="S10" i="3"/>
  <c r="U10" i="3"/>
  <c r="S11" i="3"/>
  <c r="U11" i="3"/>
  <c r="L28" i="3"/>
  <c r="M28" i="3"/>
  <c r="N28" i="3"/>
  <c r="O28" i="3"/>
  <c r="P28" i="3"/>
  <c r="S28" i="3"/>
  <c r="T25" i="3" s="1"/>
  <c r="Q28" i="3"/>
  <c r="R28" i="3"/>
  <c r="S12" i="3"/>
  <c r="U12" i="3"/>
  <c r="S13" i="3"/>
  <c r="U13" i="3"/>
  <c r="S14" i="3"/>
  <c r="S15" i="3"/>
  <c r="U15" i="3"/>
  <c r="S16" i="3"/>
  <c r="U16" i="3"/>
  <c r="S17" i="3"/>
  <c r="S18" i="3"/>
  <c r="S19" i="3"/>
  <c r="U19" i="3"/>
  <c r="S20" i="3"/>
  <c r="U20" i="3"/>
  <c r="S21" i="3"/>
  <c r="S22" i="3"/>
  <c r="U22" i="3"/>
  <c r="S23" i="3"/>
  <c r="S24" i="3"/>
  <c r="U24" i="3"/>
  <c r="S25" i="3"/>
  <c r="S26" i="3"/>
  <c r="S27" i="3"/>
  <c r="U27" i="3"/>
  <c r="U26" i="3"/>
  <c r="U18" i="3"/>
  <c r="J28" i="3"/>
  <c r="K12" i="3"/>
  <c r="K21" i="3"/>
  <c r="K19" i="3"/>
  <c r="K25" i="3"/>
  <c r="K9" i="3"/>
  <c r="K20" i="3"/>
  <c r="K13" i="3"/>
  <c r="K17" i="3"/>
  <c r="K14" i="3"/>
  <c r="K10" i="3"/>
  <c r="K28" i="3"/>
  <c r="K8" i="3"/>
  <c r="K11" i="3"/>
  <c r="K26" i="3"/>
  <c r="K7" i="3"/>
  <c r="K27" i="3"/>
  <c r="K15" i="3"/>
  <c r="K24" i="3"/>
  <c r="K18" i="3"/>
  <c r="K16" i="3"/>
  <c r="K22" i="3"/>
  <c r="K23" i="3"/>
  <c r="T8" i="3" l="1"/>
  <c r="T22" i="3"/>
  <c r="T27" i="3"/>
  <c r="T12" i="3"/>
  <c r="U28" i="3"/>
  <c r="T13" i="3"/>
  <c r="T11" i="3"/>
  <c r="T26" i="3"/>
  <c r="T16" i="3"/>
  <c r="T28" i="3"/>
  <c r="T17" i="3"/>
  <c r="T9" i="3"/>
  <c r="T23" i="3"/>
  <c r="T24" i="3"/>
  <c r="T18" i="3"/>
  <c r="T14" i="3"/>
  <c r="T20" i="3"/>
  <c r="T21" i="3"/>
  <c r="T10" i="3"/>
  <c r="T19" i="3"/>
  <c r="T7" i="3"/>
  <c r="T15" i="3"/>
</calcChain>
</file>

<file path=xl/sharedStrings.xml><?xml version="1.0" encoding="utf-8"?>
<sst xmlns="http://schemas.openxmlformats.org/spreadsheetml/2006/main" count="67" uniqueCount="67">
  <si>
    <t>СПРАВКА</t>
  </si>
  <si>
    <t>тыс.руб.</t>
  </si>
  <si>
    <t>Код</t>
  </si>
  <si>
    <t>Наименование статей</t>
  </si>
  <si>
    <t>Структура расходов по субсидиям</t>
  </si>
  <si>
    <t>Структура расходов по приносящей доход деятельности</t>
  </si>
  <si>
    <t>ВСЕГО</t>
  </si>
  <si>
    <t xml:space="preserve"> 211</t>
  </si>
  <si>
    <t>Заработная плата</t>
  </si>
  <si>
    <t xml:space="preserve"> 212</t>
  </si>
  <si>
    <t>Прочие выплаты</t>
  </si>
  <si>
    <t xml:space="preserve"> 213</t>
  </si>
  <si>
    <t>Начисления на оплату труда</t>
  </si>
  <si>
    <t xml:space="preserve"> 221</t>
  </si>
  <si>
    <t>Услуги связи</t>
  </si>
  <si>
    <t xml:space="preserve"> 222</t>
  </si>
  <si>
    <t>Транспортные услуги</t>
  </si>
  <si>
    <t xml:space="preserve"> 223</t>
  </si>
  <si>
    <t>Коммунальные услуги</t>
  </si>
  <si>
    <t xml:space="preserve"> 224</t>
  </si>
  <si>
    <t>Арендная плата за пользование имуществом</t>
  </si>
  <si>
    <t xml:space="preserve"> 225</t>
  </si>
  <si>
    <t>Работы (услуги) по содержанию имущества</t>
  </si>
  <si>
    <t xml:space="preserve"> 226</t>
  </si>
  <si>
    <t>Прочие работы (услуги)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</si>
  <si>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</si>
  <si>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</si>
  <si>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</si>
  <si>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ВСЕГО:</t>
  </si>
  <si>
    <t>271</t>
  </si>
  <si>
    <t>272</t>
  </si>
  <si>
    <t>273</t>
  </si>
  <si>
    <t>291</t>
  </si>
  <si>
    <t>296</t>
  </si>
  <si>
    <t>Налоги, пошлины, сборы</t>
  </si>
  <si>
    <t>Иные выплаты текущего характера физическим лицам</t>
  </si>
  <si>
    <t>293</t>
  </si>
  <si>
    <t>295</t>
  </si>
  <si>
    <t>Штрафы за нарушения законодательства о закупках</t>
  </si>
  <si>
    <t>Другие экономические санкции</t>
  </si>
  <si>
    <t>Расходы на поддержание деятельности подразделений</t>
  </si>
  <si>
    <t>ИТОГО по субсидиям</t>
  </si>
  <si>
    <t>ИТОГО по приносящей доход деятельности</t>
  </si>
  <si>
    <t>227</t>
  </si>
  <si>
    <t>Страхование</t>
  </si>
  <si>
    <t>266</t>
  </si>
  <si>
    <t>Социальные пособия и компенсации персоналу в денежной форме</t>
  </si>
  <si>
    <t>281</t>
  </si>
  <si>
    <t>Безвозмездные перечисления капитального характера государственным (муниципальным) учреждениям</t>
  </si>
  <si>
    <t>297</t>
  </si>
  <si>
    <t>Иные выплаты текущего характера организациям</t>
  </si>
  <si>
    <t>о расходах ФГБОУ ВО &lt;&lt;РГЭУ (РИНХ)&gt;&gt; за 2020 год</t>
  </si>
  <si>
    <t>Субсидии на выполнение государственного задания по образовательным услугам</t>
  </si>
  <si>
    <t>Субсидии на иные цели (стипендия)</t>
  </si>
  <si>
    <t xml:space="preserve"> Субсидии в целях выплаты студентам, аспир. и докторантам стип Президента</t>
  </si>
  <si>
    <t xml:space="preserve"> Иные субсидии в целях содержания имущества</t>
  </si>
  <si>
    <t xml:space="preserve"> Субсидии в целях господдержки ограничитель-ных мер по предотвращению пандемии</t>
  </si>
  <si>
    <t>Субсидии ГЗ на прикладные научные исследования</t>
  </si>
  <si>
    <t>Программы высшего профессионального образования</t>
  </si>
  <si>
    <t>Программы среднего профессионального образования</t>
  </si>
  <si>
    <t>Программы дополнительного образования</t>
  </si>
  <si>
    <t>Программы научно-исследовательских работ</t>
  </si>
  <si>
    <t>Прочие</t>
  </si>
  <si>
    <t>Добровольные пожертвования и целевые средства</t>
  </si>
  <si>
    <t>Субсидии в целях оказания  доп. господдержки, в т.ч. для реализации программ развития фгу, кадрового потенциала и материально-технической базы</t>
  </si>
  <si>
    <t>310</t>
  </si>
  <si>
    <t>Увеличение стоимости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</si>
</sst>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4" xfId="0" applyNumberFormat="1" applyFont="1" applyFill="1" applyBorder="1"/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0" fontId="0" fillId="0" borderId="13" xfId="0" applyBorder="1"/>
    <xf numFmtId="164" fontId="4" fillId="0" borderId="14" xfId="0" applyNumberFormat="1" applyFont="1" applyFill="1" applyBorder="1"/>
    <xf numFmtId="164" fontId="4" fillId="0" borderId="15" xfId="0" applyNumberFormat="1" applyFont="1" applyFill="1" applyBorder="1"/>
    <xf numFmtId="164" fontId="4" fillId="0" borderId="16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/>
    <xf numFmtId="49" fontId="0" fillId="0" borderId="1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/>
    <xf numFmtId="165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13" xfId="0" applyFont="1" applyBorder="1"/>
    <xf numFmtId="14" fontId="7" fillId="0" borderId="0" xfId="0" applyNumberFormat="1" applyFont="1"/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64" fontId="0" fillId="0" borderId="17" xfId="0" applyNumberFormat="1" applyFont="1" applyFill="1" applyBorder="1"/>
    <xf numFmtId="164" fontId="0" fillId="0" borderId="8" xfId="0" applyNumberFormat="1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0" fontId="2" fillId="2" borderId="27" xfId="0" applyNumberFormat="1" applyFont="1" applyFill="1" applyBorder="1"/>
    <xf numFmtId="10" fontId="2" fillId="2" borderId="19" xfId="0" applyNumberFormat="1" applyFont="1" applyFill="1" applyBorder="1"/>
    <xf numFmtId="10" fontId="2" fillId="2" borderId="23" xfId="0" applyNumberFormat="1" applyFont="1" applyFill="1" applyBorder="1"/>
    <xf numFmtId="164" fontId="3" fillId="2" borderId="28" xfId="0" applyNumberFormat="1" applyFont="1" applyFill="1" applyBorder="1"/>
    <xf numFmtId="10" fontId="3" fillId="2" borderId="29" xfId="0" applyNumberFormat="1" applyFont="1" applyFill="1" applyBorder="1"/>
    <xf numFmtId="164" fontId="3" fillId="2" borderId="30" xfId="0" applyNumberFormat="1" applyFont="1" applyFill="1" applyBorder="1"/>
    <xf numFmtId="164" fontId="3" fillId="2" borderId="31" xfId="0" applyNumberFormat="1" applyFont="1" applyFill="1" applyBorder="1"/>
    <xf numFmtId="164" fontId="3" fillId="2" borderId="32" xfId="0" applyNumberFormat="1" applyFont="1" applyFill="1" applyBorder="1"/>
    <xf numFmtId="164" fontId="2" fillId="2" borderId="32" xfId="0" applyNumberFormat="1" applyFont="1" applyFill="1" applyBorder="1"/>
    <xf numFmtId="10" fontId="3" fillId="2" borderId="33" xfId="0" applyNumberFormat="1" applyFont="1" applyFill="1" applyBorder="1"/>
    <xf numFmtId="164" fontId="3" fillId="2" borderId="34" xfId="0" applyNumberFormat="1" applyFont="1" applyFill="1" applyBorder="1"/>
    <xf numFmtId="164" fontId="2" fillId="2" borderId="35" xfId="0" applyNumberFormat="1" applyFont="1" applyFill="1" applyBorder="1"/>
    <xf numFmtId="164" fontId="2" fillId="2" borderId="36" xfId="0" applyNumberFormat="1" applyFont="1" applyFill="1" applyBorder="1"/>
    <xf numFmtId="164" fontId="2" fillId="2" borderId="5" xfId="0" applyNumberFormat="1" applyFont="1" applyFill="1" applyBorder="1"/>
    <xf numFmtId="164" fontId="2" fillId="2" borderId="18" xfId="0" applyNumberFormat="1" applyFont="1" applyFill="1" applyBorder="1"/>
    <xf numFmtId="0" fontId="0" fillId="0" borderId="37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/>
    <xf numFmtId="164" fontId="4" fillId="0" borderId="27" xfId="0" applyNumberFormat="1" applyFont="1" applyFill="1" applyBorder="1"/>
    <xf numFmtId="164" fontId="4" fillId="0" borderId="19" xfId="0" applyNumberFormat="1" applyFont="1" applyFill="1" applyBorder="1"/>
    <xf numFmtId="164" fontId="4" fillId="0" borderId="38" xfId="0" applyNumberFormat="1" applyFont="1" applyFill="1" applyBorder="1"/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3" borderId="39" xfId="0" applyFont="1" applyFill="1" applyBorder="1" applyAlignment="1">
      <alignment horizontal="center" vertical="center" textRotation="90" wrapText="1"/>
    </xf>
    <xf numFmtId="49" fontId="0" fillId="0" borderId="18" xfId="0" applyNumberFormat="1" applyFont="1" applyFill="1" applyBorder="1" applyAlignment="1">
      <alignment horizontal="center"/>
    </xf>
    <xf numFmtId="164" fontId="2" fillId="3" borderId="12" xfId="0" applyNumberFormat="1" applyFont="1" applyFill="1" applyBorder="1"/>
    <xf numFmtId="164" fontId="2" fillId="3" borderId="40" xfId="0" applyNumberFormat="1" applyFont="1" applyFill="1" applyBorder="1"/>
    <xf numFmtId="164" fontId="2" fillId="3" borderId="35" xfId="0" applyNumberFormat="1" applyFont="1" applyFill="1" applyBorder="1"/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субсидиям ФГБОУ ВО &lt;&lt;РГЭУ (РИНХ)&gt;&gt; за 2020 год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230876216968011E-2"/>
          <c:y val="0.23937412475121633"/>
          <c:w val="0.89290681502086233"/>
          <c:h val="0.6554824163748260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3509248409317421E-2"/>
                  <c:y val="7.10669555567299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643687098222331E-3"/>
                  <c:y val="-1.2699419283998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4027246941837443E-2"/>
                  <c:y val="-1.7515897761101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8172768390043041E-3"/>
                  <c:y val="-7.93578655017127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2237797465859188E-2"/>
                  <c:y val="-9.96882101146745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4095035756135483E-2"/>
                  <c:y val="-6.7243272443295865E-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2.4439455499216889E-2"/>
                  <c:y val="-6.9389983970123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'2020'!$A$7:$A$26</c:f>
              <c:strCache>
                <c:ptCount val="20"/>
                <c:pt idx="0">
                  <c:v> 211</c:v>
                </c:pt>
                <c:pt idx="1">
                  <c:v> 212</c:v>
                </c:pt>
                <c:pt idx="2">
                  <c:v> 213</c:v>
                </c:pt>
                <c:pt idx="3">
                  <c:v> 221</c:v>
                </c:pt>
                <c:pt idx="4">
                  <c:v> 222</c:v>
                </c:pt>
                <c:pt idx="5">
                  <c:v> 223</c:v>
                </c:pt>
                <c:pt idx="6">
                  <c:v> 224</c:v>
                </c:pt>
                <c:pt idx="7">
                  <c:v> 225</c:v>
                </c:pt>
                <c:pt idx="8">
                  <c:v> 226</c:v>
                </c:pt>
                <c:pt idx="9">
                  <c:v>227</c:v>
                </c:pt>
                <c:pt idx="10">
                  <c:v>266</c:v>
                </c:pt>
                <c:pt idx="11">
                  <c:v>271</c:v>
                </c:pt>
                <c:pt idx="12">
                  <c:v>272</c:v>
                </c:pt>
                <c:pt idx="13">
                  <c:v>273</c:v>
                </c:pt>
                <c:pt idx="14">
                  <c:v>281</c:v>
                </c:pt>
                <c:pt idx="15">
                  <c:v>291</c:v>
                </c:pt>
                <c:pt idx="16">
                  <c:v>310</c:v>
                </c:pt>
                <c:pt idx="17">
                  <c:v>293</c:v>
                </c:pt>
                <c:pt idx="18">
                  <c:v>295</c:v>
                </c:pt>
                <c:pt idx="19">
                  <c:v>296</c:v>
                </c:pt>
              </c:strCache>
            </c:strRef>
          </c:cat>
          <c:val>
            <c:numRef>
              <c:f>'2020'!$K$7:$K$26</c:f>
              <c:numCache>
                <c:formatCode>0.00%</c:formatCode>
                <c:ptCount val="20"/>
                <c:pt idx="0">
                  <c:v>0.51864488538127418</c:v>
                </c:pt>
                <c:pt idx="1">
                  <c:v>0</c:v>
                </c:pt>
                <c:pt idx="2">
                  <c:v>0.15013187941368952</c:v>
                </c:pt>
                <c:pt idx="3">
                  <c:v>0</c:v>
                </c:pt>
                <c:pt idx="4">
                  <c:v>0</c:v>
                </c:pt>
                <c:pt idx="5">
                  <c:v>1.911384956668782E-2</c:v>
                </c:pt>
                <c:pt idx="6">
                  <c:v>0</c:v>
                </c:pt>
                <c:pt idx="7">
                  <c:v>7.7663398841144718E-2</c:v>
                </c:pt>
                <c:pt idx="8">
                  <c:v>4.9991210790013797E-3</c:v>
                </c:pt>
                <c:pt idx="9">
                  <c:v>0</c:v>
                </c:pt>
                <c:pt idx="10">
                  <c:v>5.1064072102882446E-4</c:v>
                </c:pt>
                <c:pt idx="11">
                  <c:v>2.533603254235945E-3</c:v>
                </c:pt>
                <c:pt idx="12">
                  <c:v>6.1606997696649285E-4</c:v>
                </c:pt>
                <c:pt idx="13">
                  <c:v>0</c:v>
                </c:pt>
                <c:pt idx="14">
                  <c:v>0</c:v>
                </c:pt>
                <c:pt idx="15">
                  <c:v>6.0232909938244443E-3</c:v>
                </c:pt>
                <c:pt idx="16">
                  <c:v>3.0240452978551848E-2</c:v>
                </c:pt>
                <c:pt idx="17">
                  <c:v>0</c:v>
                </c:pt>
                <c:pt idx="18">
                  <c:v>0</c:v>
                </c:pt>
                <c:pt idx="19">
                  <c:v>0.18952280779359468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445680"/>
        <c:axId val="117446072"/>
        <c:axId val="0"/>
      </c:bar3DChart>
      <c:catAx>
        <c:axId val="11744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17446072"/>
        <c:crosses val="autoZero"/>
        <c:auto val="1"/>
        <c:lblAlgn val="ctr"/>
        <c:lblOffset val="100"/>
        <c:noMultiLvlLbl val="0"/>
      </c:catAx>
      <c:valAx>
        <c:axId val="1174460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744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приносящей доход деятельности ФГБОУ ВО &lt;&lt;РГЭУ (РИНХ)&gt;&gt; за 2020 год</a:t>
            </a:r>
          </a:p>
        </c:rich>
      </c:tx>
      <c:layout>
        <c:manualLayout>
          <c:xMode val="edge"/>
          <c:yMode val="edge"/>
          <c:x val="0.1160838955533243"/>
          <c:y val="1.02879628122796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524527100993707E-2"/>
          <c:y val="0.19135840920462241"/>
          <c:w val="0.91049013227309072"/>
          <c:h val="0.7489726983922855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0375970486206708E-2"/>
                  <c:y val="3.2641413650454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846492893484175E-3"/>
                  <c:y val="-2.6236913152151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876456876456891E-2"/>
                  <c:y val="-1.591912122095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64609017938710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425435456931488E-3"/>
                  <c:y val="-4.1105386518043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760035240350545E-3"/>
                  <c:y val="-3.0172925915124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6839887179844246E-3"/>
                  <c:y val="-2.3454301916552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314409999449583E-3"/>
                  <c:y val="-1.59361869889721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852853183561828E-2"/>
                  <c:y val="-2.65986196169923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813831837453882E-2"/>
                  <c:y val="-4.0473521056781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64449461299855E-2"/>
                  <c:y val="-5.8291478997223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412110199510401E-3"/>
                  <c:y val="-1.9330114599872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25486849108963E-2"/>
                  <c:y val="-3.39269628333495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993998127856395E-2"/>
                  <c:y val="-1.0817320674422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50981039957418E-2"/>
                  <c:y val="-6.44113930203179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4.1679055852284199E-3"/>
                  <c:y val="-9.87546309797705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1.9557953857166455E-2"/>
                  <c:y val="-4.1832733871229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2.3097847034854908E-2"/>
                  <c:y val="-8.53806854390114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2.0773419346680089E-2"/>
                  <c:y val="-2.2306790347549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'2020'!$A$7:$A$27</c:f>
              <c:strCache>
                <c:ptCount val="21"/>
                <c:pt idx="0">
                  <c:v> 211</c:v>
                </c:pt>
                <c:pt idx="1">
                  <c:v> 212</c:v>
                </c:pt>
                <c:pt idx="2">
                  <c:v> 213</c:v>
                </c:pt>
                <c:pt idx="3">
                  <c:v> 221</c:v>
                </c:pt>
                <c:pt idx="4">
                  <c:v> 222</c:v>
                </c:pt>
                <c:pt idx="5">
                  <c:v> 223</c:v>
                </c:pt>
                <c:pt idx="6">
                  <c:v> 224</c:v>
                </c:pt>
                <c:pt idx="7">
                  <c:v> 225</c:v>
                </c:pt>
                <c:pt idx="8">
                  <c:v> 226</c:v>
                </c:pt>
                <c:pt idx="9">
                  <c:v>227</c:v>
                </c:pt>
                <c:pt idx="10">
                  <c:v>266</c:v>
                </c:pt>
                <c:pt idx="11">
                  <c:v>271</c:v>
                </c:pt>
                <c:pt idx="12">
                  <c:v>272</c:v>
                </c:pt>
                <c:pt idx="13">
                  <c:v>273</c:v>
                </c:pt>
                <c:pt idx="14">
                  <c:v>281</c:v>
                </c:pt>
                <c:pt idx="15">
                  <c:v>291</c:v>
                </c:pt>
                <c:pt idx="16">
                  <c:v>310</c:v>
                </c:pt>
                <c:pt idx="17">
                  <c:v>293</c:v>
                </c:pt>
                <c:pt idx="18">
                  <c:v>295</c:v>
                </c:pt>
                <c:pt idx="19">
                  <c:v>296</c:v>
                </c:pt>
                <c:pt idx="20">
                  <c:v>297</c:v>
                </c:pt>
              </c:strCache>
            </c:strRef>
          </c:cat>
          <c:val>
            <c:numRef>
              <c:f>'2020'!$T$7:$T$27</c:f>
              <c:numCache>
                <c:formatCode>0.00%</c:formatCode>
                <c:ptCount val="21"/>
                <c:pt idx="0">
                  <c:v>0.50040633985930705</c:v>
                </c:pt>
                <c:pt idx="1">
                  <c:v>2.7837372295680569E-4</c:v>
                </c:pt>
                <c:pt idx="2">
                  <c:v>0.14740262654733799</c:v>
                </c:pt>
                <c:pt idx="3">
                  <c:v>7.4522570613269959E-3</c:v>
                </c:pt>
                <c:pt idx="4">
                  <c:v>5.1365986142155114E-4</c:v>
                </c:pt>
                <c:pt idx="5">
                  <c:v>4.749538454173062E-2</c:v>
                </c:pt>
                <c:pt idx="6">
                  <c:v>1.6948780631332852E-3</c:v>
                </c:pt>
                <c:pt idx="7">
                  <c:v>5.6604618550202518E-2</c:v>
                </c:pt>
                <c:pt idx="8">
                  <c:v>0.14237025600209052</c:v>
                </c:pt>
                <c:pt idx="9">
                  <c:v>2.3648301581174714E-3</c:v>
                </c:pt>
                <c:pt idx="10">
                  <c:v>4.0085417146664348E-4</c:v>
                </c:pt>
                <c:pt idx="11">
                  <c:v>5.1654832541898198E-2</c:v>
                </c:pt>
                <c:pt idx="12">
                  <c:v>2.245052657616279E-2</c:v>
                </c:pt>
                <c:pt idx="13">
                  <c:v>3.6944611508574129E-3</c:v>
                </c:pt>
                <c:pt idx="14">
                  <c:v>0</c:v>
                </c:pt>
                <c:pt idx="15">
                  <c:v>1.2262207899589969E-2</c:v>
                </c:pt>
                <c:pt idx="16">
                  <c:v>0</c:v>
                </c:pt>
                <c:pt idx="17">
                  <c:v>2.5932342518369572E-5</c:v>
                </c:pt>
                <c:pt idx="18">
                  <c:v>9.9739778916806043E-5</c:v>
                </c:pt>
                <c:pt idx="19">
                  <c:v>1.0003899825355646E-3</c:v>
                </c:pt>
                <c:pt idx="20">
                  <c:v>1.8278311884293874E-3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446464"/>
        <c:axId val="117444896"/>
        <c:axId val="0"/>
      </c:bar3DChart>
      <c:catAx>
        <c:axId val="1174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aseline="0"/>
            </a:pPr>
            <a:endParaRPr lang="ru-RU"/>
          </a:p>
        </c:txPr>
        <c:crossAx val="117444896"/>
        <c:crosses val="autoZero"/>
        <c:auto val="1"/>
        <c:lblAlgn val="ctr"/>
        <c:lblOffset val="100"/>
        <c:noMultiLvlLbl val="0"/>
      </c:catAx>
      <c:valAx>
        <c:axId val="1174448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744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printSettings>
    <c:headerFooter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источникам финансирования ФГБОУ ВО &lt;&lt;РГЭУ (РИНХ)&gt;&gt; за 2020 год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062552838755"/>
          <c:y val="0.30803605001836504"/>
          <c:w val="0.45608145725679738"/>
          <c:h val="0.60267922829680121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('2020'!$J$5,'2020'!$S$5)</c:f>
              <c:strCache>
                <c:ptCount val="2"/>
                <c:pt idx="0">
                  <c:v>ИТОГО по субсидиям</c:v>
                </c:pt>
                <c:pt idx="1">
                  <c:v>ИТОГО по приносящей доход деятельности</c:v>
                </c:pt>
              </c:strCache>
            </c:strRef>
          </c:cat>
          <c:val>
            <c:numRef>
              <c:f>('2020'!$J$28,'2020'!$S$28)</c:f>
              <c:numCache>
                <c:formatCode>#\ ##0.0</c:formatCode>
                <c:ptCount val="2"/>
                <c:pt idx="0">
                  <c:v>484685.20000000007</c:v>
                </c:pt>
                <c:pt idx="1">
                  <c:v>1002609.0000000001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60866122573537"/>
          <c:y val="0.51785770727725144"/>
          <c:w val="0.31925702007975815"/>
          <c:h val="0.178571623199052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85725</xdr:rowOff>
    </xdr:from>
    <xdr:to>
      <xdr:col>11</xdr:col>
      <xdr:colOff>323850</xdr:colOff>
      <xdr:row>28</xdr:row>
      <xdr:rowOff>133350</xdr:rowOff>
    </xdr:to>
    <xdr:graphicFrame macro="">
      <xdr:nvGraphicFramePr>
        <xdr:cNvPr id="213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11</xdr:col>
      <xdr:colOff>333375</xdr:colOff>
      <xdr:row>29</xdr:row>
      <xdr:rowOff>85725</xdr:rowOff>
    </xdr:to>
    <xdr:graphicFrame macro="">
      <xdr:nvGraphicFramePr>
        <xdr:cNvPr id="725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10</xdr:col>
      <xdr:colOff>190500</xdr:colOff>
      <xdr:row>27</xdr:row>
      <xdr:rowOff>104775</xdr:rowOff>
    </xdr:to>
    <xdr:graphicFrame macro="">
      <xdr:nvGraphicFramePr>
        <xdr:cNvPr id="1134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30" sqref="D30"/>
    </sheetView>
  </sheetViews>
  <sheetFormatPr defaultRowHeight="12.75" x14ac:dyDescent="0.2"/>
  <sheetData/>
  <sheetProtection password="CF7A" sheet="1"/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2.75" x14ac:dyDescent="0.2"/>
  <sheetData/>
  <sheetProtection password="CF7A" sheet="1"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"/>
    </sheetView>
  </sheetViews>
  <sheetFormatPr defaultRowHeight="12.75" x14ac:dyDescent="0.2"/>
  <sheetData/>
  <sheetProtection password="CF7A" sheet="1"/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B4" zoomScale="80" zoomScaleNormal="80" workbookViewId="0">
      <selection activeCell="T27" sqref="T27"/>
    </sheetView>
  </sheetViews>
  <sheetFormatPr defaultRowHeight="12.75" x14ac:dyDescent="0.2"/>
  <cols>
    <col min="2" max="2" width="28.42578125" customWidth="1"/>
    <col min="3" max="3" width="14.85546875" customWidth="1"/>
    <col min="4" max="5" width="12.140625" customWidth="1"/>
    <col min="6" max="6" width="8.5703125" customWidth="1"/>
    <col min="7" max="7" width="11.42578125" customWidth="1"/>
    <col min="8" max="8" width="15.5703125" customWidth="1"/>
    <col min="9" max="9" width="8.5703125" customWidth="1"/>
    <col min="10" max="11" width="10.85546875" customWidth="1"/>
    <col min="12" max="12" width="11.140625" customWidth="1"/>
    <col min="13" max="13" width="10.28515625" customWidth="1"/>
    <col min="14" max="14" width="15" customWidth="1"/>
    <col min="15" max="15" width="11.42578125" customWidth="1"/>
    <col min="16" max="16" width="13" customWidth="1"/>
    <col min="17" max="17" width="14.28515625" customWidth="1"/>
    <col min="18" max="18" width="12.28515625" customWidth="1"/>
    <col min="19" max="19" width="11.85546875" customWidth="1"/>
    <col min="20" max="20" width="12.42578125" customWidth="1"/>
    <col min="21" max="21" width="13" customWidth="1"/>
  </cols>
  <sheetData>
    <row r="1" spans="1:21" ht="1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5" x14ac:dyDescent="0.25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3.5" thickBot="1" x14ac:dyDescent="0.25">
      <c r="A3" s="14"/>
      <c r="B3" s="25"/>
      <c r="U3" s="9" t="s">
        <v>1</v>
      </c>
    </row>
    <row r="4" spans="1:21" x14ac:dyDescent="0.2">
      <c r="A4" s="73" t="s">
        <v>2</v>
      </c>
      <c r="B4" s="73" t="s">
        <v>3</v>
      </c>
      <c r="C4" s="75">
        <v>2020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7"/>
      <c r="U4" s="78"/>
    </row>
    <row r="5" spans="1:21" ht="121.5" customHeight="1" x14ac:dyDescent="0.2">
      <c r="A5" s="74"/>
      <c r="B5" s="74"/>
      <c r="C5" s="62" t="s">
        <v>52</v>
      </c>
      <c r="D5" s="62" t="s">
        <v>53</v>
      </c>
      <c r="E5" s="62" t="s">
        <v>54</v>
      </c>
      <c r="F5" s="62" t="s">
        <v>55</v>
      </c>
      <c r="G5" s="62" t="s">
        <v>56</v>
      </c>
      <c r="H5" s="62" t="s">
        <v>64</v>
      </c>
      <c r="I5" s="63" t="s">
        <v>57</v>
      </c>
      <c r="J5" s="62" t="s">
        <v>41</v>
      </c>
      <c r="K5" s="62" t="s">
        <v>4</v>
      </c>
      <c r="L5" s="64" t="s">
        <v>58</v>
      </c>
      <c r="M5" s="64" t="s">
        <v>59</v>
      </c>
      <c r="N5" s="64" t="s">
        <v>60</v>
      </c>
      <c r="O5" s="64" t="s">
        <v>61</v>
      </c>
      <c r="P5" s="64" t="s">
        <v>62</v>
      </c>
      <c r="Q5" s="64" t="s">
        <v>63</v>
      </c>
      <c r="R5" s="65" t="s">
        <v>40</v>
      </c>
      <c r="S5" s="31" t="s">
        <v>42</v>
      </c>
      <c r="T5" s="32" t="s">
        <v>5</v>
      </c>
      <c r="U5" s="33" t="s">
        <v>6</v>
      </c>
    </row>
    <row r="6" spans="1:21" ht="13.5" thickBot="1" x14ac:dyDescent="0.25">
      <c r="A6" s="34">
        <v>1</v>
      </c>
      <c r="B6" s="35">
        <v>2</v>
      </c>
      <c r="C6" s="36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8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9">
        <v>18</v>
      </c>
      <c r="S6" s="40">
        <v>19</v>
      </c>
      <c r="T6" s="40">
        <v>20</v>
      </c>
      <c r="U6" s="41">
        <v>21</v>
      </c>
    </row>
    <row r="7" spans="1:21" ht="13.5" thickBot="1" x14ac:dyDescent="0.25">
      <c r="A7" s="1" t="s">
        <v>7</v>
      </c>
      <c r="B7" s="2" t="s">
        <v>8</v>
      </c>
      <c r="C7" s="3">
        <v>217023.2</v>
      </c>
      <c r="D7" s="4"/>
      <c r="E7" s="4"/>
      <c r="F7" s="4"/>
      <c r="G7" s="4">
        <v>34356.300000000003</v>
      </c>
      <c r="H7" s="4"/>
      <c r="I7" s="59"/>
      <c r="J7" s="68">
        <f t="shared" ref="J7:J28" si="0">SUM(C7:I7)</f>
        <v>251379.5</v>
      </c>
      <c r="K7" s="42">
        <f>J7/J28</f>
        <v>0.51864488538127418</v>
      </c>
      <c r="L7" s="15">
        <v>416705</v>
      </c>
      <c r="M7" s="4">
        <v>56519.1</v>
      </c>
      <c r="N7" s="4">
        <v>7950.2</v>
      </c>
      <c r="O7" s="4">
        <v>2573.9</v>
      </c>
      <c r="P7" s="4">
        <v>12370.3</v>
      </c>
      <c r="Q7" s="4"/>
      <c r="R7" s="4">
        <v>5593.4</v>
      </c>
      <c r="S7" s="69">
        <f t="shared" ref="S7:S28" si="1">SUM(L7:R7)</f>
        <v>501711.9</v>
      </c>
      <c r="T7" s="42">
        <f>S7/S28</f>
        <v>0.50040633985930705</v>
      </c>
      <c r="U7" s="54">
        <f t="shared" ref="U7:U27" si="2">J7+S7</f>
        <v>753091.4</v>
      </c>
    </row>
    <row r="8" spans="1:21" ht="13.5" thickBot="1" x14ac:dyDescent="0.25">
      <c r="A8" s="5" t="s">
        <v>9</v>
      </c>
      <c r="B8" s="6" t="s">
        <v>10</v>
      </c>
      <c r="C8" s="7"/>
      <c r="D8" s="8"/>
      <c r="E8" s="8"/>
      <c r="F8" s="8"/>
      <c r="G8" s="8"/>
      <c r="H8" s="8"/>
      <c r="I8" s="60"/>
      <c r="J8" s="67">
        <f t="shared" si="0"/>
        <v>0</v>
      </c>
      <c r="K8" s="43">
        <f>J8/J28</f>
        <v>0</v>
      </c>
      <c r="L8" s="22">
        <v>58.2</v>
      </c>
      <c r="M8" s="8">
        <v>7.7</v>
      </c>
      <c r="N8" s="30">
        <v>0.1</v>
      </c>
      <c r="O8" s="8">
        <v>50.7</v>
      </c>
      <c r="P8" s="8">
        <v>160.9</v>
      </c>
      <c r="Q8" s="8"/>
      <c r="R8" s="8">
        <v>1.5</v>
      </c>
      <c r="S8" s="69">
        <f t="shared" si="1"/>
        <v>279.10000000000002</v>
      </c>
      <c r="T8" s="43">
        <f>S8/S28</f>
        <v>2.7837372295680569E-4</v>
      </c>
      <c r="U8" s="55">
        <f t="shared" si="2"/>
        <v>279.10000000000002</v>
      </c>
    </row>
    <row r="9" spans="1:21" ht="22.5" customHeight="1" thickBot="1" x14ac:dyDescent="0.25">
      <c r="A9" s="5" t="s">
        <v>11</v>
      </c>
      <c r="B9" s="6" t="s">
        <v>12</v>
      </c>
      <c r="C9" s="7">
        <v>62394.3</v>
      </c>
      <c r="D9" s="8"/>
      <c r="E9" s="8"/>
      <c r="F9" s="8"/>
      <c r="G9" s="8">
        <v>10372.4</v>
      </c>
      <c r="H9" s="8"/>
      <c r="I9" s="60"/>
      <c r="J9" s="67">
        <f t="shared" si="0"/>
        <v>72766.7</v>
      </c>
      <c r="K9" s="43">
        <f>J9/J28</f>
        <v>0.15013187941368952</v>
      </c>
      <c r="L9" s="22">
        <v>122756.7</v>
      </c>
      <c r="M9" s="8">
        <v>16653.2</v>
      </c>
      <c r="N9" s="8">
        <v>2293.6999999999998</v>
      </c>
      <c r="O9" s="8">
        <v>686.3</v>
      </c>
      <c r="P9" s="8">
        <v>3728.1</v>
      </c>
      <c r="Q9" s="8"/>
      <c r="R9" s="8">
        <v>1669.2</v>
      </c>
      <c r="S9" s="69">
        <f t="shared" si="1"/>
        <v>147787.20000000001</v>
      </c>
      <c r="T9" s="43">
        <f>S9/S28</f>
        <v>0.14740262654733799</v>
      </c>
      <c r="U9" s="55">
        <f t="shared" si="2"/>
        <v>220553.90000000002</v>
      </c>
    </row>
    <row r="10" spans="1:21" ht="13.5" thickBot="1" x14ac:dyDescent="0.25">
      <c r="A10" s="5" t="s">
        <v>13</v>
      </c>
      <c r="B10" s="6" t="s">
        <v>14</v>
      </c>
      <c r="C10" s="7"/>
      <c r="D10" s="8"/>
      <c r="E10" s="8"/>
      <c r="F10" s="8"/>
      <c r="G10" s="8"/>
      <c r="H10" s="8"/>
      <c r="I10" s="60"/>
      <c r="J10" s="67">
        <f t="shared" si="0"/>
        <v>0</v>
      </c>
      <c r="K10" s="43">
        <f>J10/J28</f>
        <v>0</v>
      </c>
      <c r="L10" s="7">
        <v>5749.5</v>
      </c>
      <c r="M10" s="8">
        <v>966.7</v>
      </c>
      <c r="N10" s="8">
        <v>205.2</v>
      </c>
      <c r="O10" s="8">
        <v>100.2</v>
      </c>
      <c r="P10" s="8">
        <v>406.9</v>
      </c>
      <c r="Q10" s="8"/>
      <c r="R10" s="8">
        <v>43.2</v>
      </c>
      <c r="S10" s="69">
        <f t="shared" si="1"/>
        <v>7471.6999999999989</v>
      </c>
      <c r="T10" s="43">
        <f>S10/S28</f>
        <v>7.4522570613269959E-3</v>
      </c>
      <c r="U10" s="55">
        <f t="shared" si="2"/>
        <v>7471.6999999999989</v>
      </c>
    </row>
    <row r="11" spans="1:21" ht="13.5" thickBot="1" x14ac:dyDescent="0.25">
      <c r="A11" s="5" t="s">
        <v>15</v>
      </c>
      <c r="B11" s="6" t="s">
        <v>16</v>
      </c>
      <c r="C11" s="7"/>
      <c r="D11" s="8"/>
      <c r="E11" s="8"/>
      <c r="F11" s="8"/>
      <c r="G11" s="8"/>
      <c r="H11" s="8"/>
      <c r="I11" s="60"/>
      <c r="J11" s="67">
        <f t="shared" si="0"/>
        <v>0</v>
      </c>
      <c r="K11" s="43">
        <f>J11/J28</f>
        <v>0</v>
      </c>
      <c r="L11" s="17">
        <v>305.89999999999998</v>
      </c>
      <c r="M11" s="8">
        <v>38.799999999999997</v>
      </c>
      <c r="N11" s="8">
        <v>8</v>
      </c>
      <c r="O11" s="8">
        <v>6.5</v>
      </c>
      <c r="P11" s="8">
        <v>155.80000000000001</v>
      </c>
      <c r="Q11" s="8"/>
      <c r="R11" s="8"/>
      <c r="S11" s="69">
        <f t="shared" si="1"/>
        <v>515</v>
      </c>
      <c r="T11" s="43">
        <f>S11/S28</f>
        <v>5.1365986142155114E-4</v>
      </c>
      <c r="U11" s="55">
        <f t="shared" si="2"/>
        <v>515</v>
      </c>
    </row>
    <row r="12" spans="1:21" ht="13.5" thickBot="1" x14ac:dyDescent="0.25">
      <c r="A12" s="5" t="s">
        <v>17</v>
      </c>
      <c r="B12" s="6" t="s">
        <v>18</v>
      </c>
      <c r="C12" s="7">
        <v>9264.2000000000007</v>
      </c>
      <c r="D12" s="8"/>
      <c r="E12" s="8"/>
      <c r="F12" s="8"/>
      <c r="G12" s="8"/>
      <c r="H12" s="8"/>
      <c r="I12" s="60"/>
      <c r="J12" s="67">
        <f t="shared" si="0"/>
        <v>9264.2000000000007</v>
      </c>
      <c r="K12" s="43">
        <f>J12/J28</f>
        <v>1.911384956668782E-2</v>
      </c>
      <c r="L12" s="7">
        <v>12307</v>
      </c>
      <c r="M12" s="8">
        <v>3744.5</v>
      </c>
      <c r="N12" s="8">
        <v>314.3</v>
      </c>
      <c r="O12" s="8">
        <v>249.4</v>
      </c>
      <c r="P12" s="8">
        <v>30332.6</v>
      </c>
      <c r="Q12" s="8"/>
      <c r="R12" s="8">
        <v>671.5</v>
      </c>
      <c r="S12" s="69">
        <f t="shared" si="1"/>
        <v>47619.3</v>
      </c>
      <c r="T12" s="43">
        <f>S12/S28</f>
        <v>4.749538454173062E-2</v>
      </c>
      <c r="U12" s="55">
        <f t="shared" si="2"/>
        <v>56883.5</v>
      </c>
    </row>
    <row r="13" spans="1:21" ht="26.25" thickBot="1" x14ac:dyDescent="0.25">
      <c r="A13" s="5" t="s">
        <v>19</v>
      </c>
      <c r="B13" s="6" t="s">
        <v>20</v>
      </c>
      <c r="C13" s="7"/>
      <c r="D13" s="8"/>
      <c r="E13" s="8"/>
      <c r="F13" s="8"/>
      <c r="G13" s="8"/>
      <c r="H13" s="8"/>
      <c r="I13" s="60"/>
      <c r="J13" s="67">
        <f t="shared" si="0"/>
        <v>0</v>
      </c>
      <c r="K13" s="43">
        <f>J13/J28</f>
        <v>0</v>
      </c>
      <c r="L13" s="17">
        <v>1167.7</v>
      </c>
      <c r="M13" s="8">
        <v>531.6</v>
      </c>
      <c r="N13" s="8"/>
      <c r="O13" s="8"/>
      <c r="P13" s="8"/>
      <c r="Q13" s="8"/>
      <c r="R13" s="8"/>
      <c r="S13" s="69">
        <f t="shared" si="1"/>
        <v>1699.3000000000002</v>
      </c>
      <c r="T13" s="43">
        <f>S13/S28</f>
        <v>1.6948780631332852E-3</v>
      </c>
      <c r="U13" s="55">
        <f t="shared" si="2"/>
        <v>1699.3000000000002</v>
      </c>
    </row>
    <row r="14" spans="1:21" ht="26.25" thickBot="1" x14ac:dyDescent="0.25">
      <c r="A14" s="5" t="s">
        <v>21</v>
      </c>
      <c r="B14" s="6" t="s">
        <v>22</v>
      </c>
      <c r="C14" s="7"/>
      <c r="D14" s="8"/>
      <c r="E14" s="8"/>
      <c r="F14" s="8">
        <v>8</v>
      </c>
      <c r="G14" s="8">
        <v>31</v>
      </c>
      <c r="H14" s="8">
        <v>37603.300000000003</v>
      </c>
      <c r="I14" s="60"/>
      <c r="J14" s="67">
        <f t="shared" si="0"/>
        <v>37642.300000000003</v>
      </c>
      <c r="K14" s="43">
        <f>J14/J28</f>
        <v>7.7663398841144718E-2</v>
      </c>
      <c r="L14" s="16">
        <v>23415.200000000001</v>
      </c>
      <c r="M14" s="8">
        <v>9971.7999999999993</v>
      </c>
      <c r="N14" s="8">
        <v>935</v>
      </c>
      <c r="O14" s="8">
        <v>333</v>
      </c>
      <c r="P14" s="8">
        <v>20462.8</v>
      </c>
      <c r="Q14" s="8">
        <v>1086</v>
      </c>
      <c r="R14" s="8">
        <v>548.5</v>
      </c>
      <c r="S14" s="69">
        <f t="shared" si="1"/>
        <v>56752.3</v>
      </c>
      <c r="T14" s="43">
        <f>S14/S28</f>
        <v>5.6604618550202518E-2</v>
      </c>
      <c r="U14" s="55">
        <f t="shared" si="2"/>
        <v>94394.6</v>
      </c>
    </row>
    <row r="15" spans="1:21" ht="13.5" thickBot="1" x14ac:dyDescent="0.25">
      <c r="A15" s="5" t="s">
        <v>23</v>
      </c>
      <c r="B15" s="6" t="s">
        <v>24</v>
      </c>
      <c r="C15" s="7">
        <v>2423</v>
      </c>
      <c r="D15" s="8"/>
      <c r="E15" s="8"/>
      <c r="F15" s="8"/>
      <c r="G15" s="8"/>
      <c r="H15" s="8"/>
      <c r="I15" s="60"/>
      <c r="J15" s="67">
        <f t="shared" si="0"/>
        <v>2423</v>
      </c>
      <c r="K15" s="43">
        <f>J15/J28</f>
        <v>4.9991210790013797E-3</v>
      </c>
      <c r="L15" s="7">
        <v>64426.7</v>
      </c>
      <c r="M15" s="8">
        <v>10022.4</v>
      </c>
      <c r="N15" s="8">
        <v>18436.8</v>
      </c>
      <c r="O15" s="8">
        <v>28162.400000000001</v>
      </c>
      <c r="P15" s="8">
        <v>20340.099999999999</v>
      </c>
      <c r="Q15" s="8">
        <v>205</v>
      </c>
      <c r="R15" s="8">
        <v>1148.3</v>
      </c>
      <c r="S15" s="69">
        <f t="shared" si="1"/>
        <v>142741.69999999998</v>
      </c>
      <c r="T15" s="43">
        <f>S15/S28</f>
        <v>0.14237025600209052</v>
      </c>
      <c r="U15" s="55">
        <f t="shared" si="2"/>
        <v>145164.69999999998</v>
      </c>
    </row>
    <row r="16" spans="1:21" ht="42" customHeight="1" thickBot="1" x14ac:dyDescent="0.25">
      <c r="A16" s="27" t="s">
        <v>43</v>
      </c>
      <c r="B16" s="28" t="s">
        <v>44</v>
      </c>
      <c r="C16" s="7"/>
      <c r="D16" s="8"/>
      <c r="E16" s="8"/>
      <c r="F16" s="8"/>
      <c r="G16" s="8"/>
      <c r="H16" s="8"/>
      <c r="I16" s="60"/>
      <c r="J16" s="67">
        <f t="shared" si="0"/>
        <v>0</v>
      </c>
      <c r="K16" s="43">
        <f>J16/J28</f>
        <v>0</v>
      </c>
      <c r="L16" s="13">
        <v>666.4</v>
      </c>
      <c r="M16" s="8">
        <v>161.4</v>
      </c>
      <c r="N16" s="8">
        <v>12.2</v>
      </c>
      <c r="O16" s="8">
        <v>2.2000000000000002</v>
      </c>
      <c r="P16" s="8">
        <v>1528.8</v>
      </c>
      <c r="Q16" s="8"/>
      <c r="R16" s="8"/>
      <c r="S16" s="69">
        <f t="shared" si="1"/>
        <v>2371</v>
      </c>
      <c r="T16" s="43">
        <f>S16/S28</f>
        <v>2.3648301581174714E-3</v>
      </c>
      <c r="U16" s="55">
        <f t="shared" si="2"/>
        <v>2371</v>
      </c>
    </row>
    <row r="17" spans="1:21" ht="39" thickBot="1" x14ac:dyDescent="0.25">
      <c r="A17" s="27" t="s">
        <v>45</v>
      </c>
      <c r="B17" s="28" t="s">
        <v>46</v>
      </c>
      <c r="C17" s="7">
        <v>247.5</v>
      </c>
      <c r="D17" s="8"/>
      <c r="E17" s="8"/>
      <c r="F17" s="8"/>
      <c r="G17" s="8"/>
      <c r="H17" s="8"/>
      <c r="I17" s="60"/>
      <c r="J17" s="67">
        <f t="shared" si="0"/>
        <v>247.5</v>
      </c>
      <c r="K17" s="43">
        <f>J17/J28</f>
        <v>5.1064072102882446E-4</v>
      </c>
      <c r="L17" s="7">
        <v>243.8</v>
      </c>
      <c r="M17" s="8">
        <v>143.6</v>
      </c>
      <c r="N17" s="8">
        <v>9.5</v>
      </c>
      <c r="O17" s="8">
        <v>3.7</v>
      </c>
      <c r="P17" s="8">
        <v>1.3</v>
      </c>
      <c r="Q17" s="8"/>
      <c r="R17" s="8"/>
      <c r="S17" s="69">
        <f t="shared" si="1"/>
        <v>401.9</v>
      </c>
      <c r="T17" s="43">
        <f>S17/S28</f>
        <v>4.0085417146664348E-4</v>
      </c>
      <c r="U17" s="55">
        <f t="shared" si="2"/>
        <v>649.4</v>
      </c>
    </row>
    <row r="18" spans="1:21" ht="39" thickBot="1" x14ac:dyDescent="0.25">
      <c r="A18" s="5" t="s">
        <v>29</v>
      </c>
      <c r="B18" s="6" t="s">
        <v>25</v>
      </c>
      <c r="C18" s="7"/>
      <c r="D18" s="8"/>
      <c r="E18" s="8"/>
      <c r="F18" s="8"/>
      <c r="G18" s="8"/>
      <c r="H18" s="8"/>
      <c r="I18" s="60">
        <v>1228</v>
      </c>
      <c r="J18" s="67">
        <f t="shared" si="0"/>
        <v>1228</v>
      </c>
      <c r="K18" s="43">
        <f>J18/J28</f>
        <v>2.533603254235945E-3</v>
      </c>
      <c r="L18" s="7">
        <v>38446.800000000003</v>
      </c>
      <c r="M18" s="8">
        <v>5394.9</v>
      </c>
      <c r="N18" s="8">
        <v>1332.4</v>
      </c>
      <c r="O18" s="8">
        <v>662.3</v>
      </c>
      <c r="P18" s="8">
        <v>4918.8</v>
      </c>
      <c r="Q18" s="8">
        <v>985.6</v>
      </c>
      <c r="R18" s="8">
        <v>48.8</v>
      </c>
      <c r="S18" s="69">
        <f t="shared" si="1"/>
        <v>51789.600000000013</v>
      </c>
      <c r="T18" s="43">
        <f>S18/S28</f>
        <v>5.1654832541898198E-2</v>
      </c>
      <c r="U18" s="55">
        <f t="shared" si="2"/>
        <v>53017.600000000013</v>
      </c>
    </row>
    <row r="19" spans="1:21" ht="26.25" thickBot="1" x14ac:dyDescent="0.25">
      <c r="A19" s="5" t="s">
        <v>30</v>
      </c>
      <c r="B19" s="6" t="s">
        <v>26</v>
      </c>
      <c r="C19" s="7"/>
      <c r="D19" s="8"/>
      <c r="E19" s="8"/>
      <c r="F19" s="8"/>
      <c r="G19" s="8">
        <v>298.60000000000002</v>
      </c>
      <c r="H19" s="8"/>
      <c r="I19" s="60"/>
      <c r="J19" s="67">
        <f t="shared" si="0"/>
        <v>298.60000000000002</v>
      </c>
      <c r="K19" s="43">
        <f>J19/J28</f>
        <v>6.1606997696649285E-4</v>
      </c>
      <c r="L19" s="17">
        <v>15376.2</v>
      </c>
      <c r="M19" s="8">
        <v>2594.1999999999998</v>
      </c>
      <c r="N19" s="8">
        <v>861.2</v>
      </c>
      <c r="O19" s="8">
        <v>480.1</v>
      </c>
      <c r="P19" s="8">
        <v>3138.5</v>
      </c>
      <c r="Q19" s="8"/>
      <c r="R19" s="8">
        <v>58.9</v>
      </c>
      <c r="S19" s="53">
        <f t="shared" si="1"/>
        <v>22509.100000000002</v>
      </c>
      <c r="T19" s="43">
        <f>S19/S28</f>
        <v>2.245052657616279E-2</v>
      </c>
      <c r="U19" s="55">
        <f t="shared" si="2"/>
        <v>22807.7</v>
      </c>
    </row>
    <row r="20" spans="1:21" ht="26.25" thickBot="1" x14ac:dyDescent="0.25">
      <c r="A20" s="5" t="s">
        <v>31</v>
      </c>
      <c r="B20" s="10" t="s">
        <v>27</v>
      </c>
      <c r="C20" s="7"/>
      <c r="D20" s="8"/>
      <c r="E20" s="8"/>
      <c r="F20" s="8"/>
      <c r="G20" s="8"/>
      <c r="H20" s="8"/>
      <c r="I20" s="60"/>
      <c r="J20" s="67">
        <f t="shared" si="0"/>
        <v>0</v>
      </c>
      <c r="K20" s="43">
        <f>J20/J28</f>
        <v>0</v>
      </c>
      <c r="L20" s="16">
        <v>3579.4</v>
      </c>
      <c r="M20" s="8"/>
      <c r="N20" s="8">
        <v>25.9</v>
      </c>
      <c r="O20" s="8"/>
      <c r="P20" s="8">
        <v>98.8</v>
      </c>
      <c r="Q20" s="8"/>
      <c r="R20" s="8"/>
      <c r="S20" s="53">
        <f t="shared" si="1"/>
        <v>3704.1000000000004</v>
      </c>
      <c r="T20" s="43">
        <f>S20/S28</f>
        <v>3.6944611508574129E-3</v>
      </c>
      <c r="U20" s="55">
        <f t="shared" si="2"/>
        <v>3704.1000000000004</v>
      </c>
    </row>
    <row r="21" spans="1:21" ht="64.5" thickBot="1" x14ac:dyDescent="0.25">
      <c r="A21" s="20" t="s">
        <v>47</v>
      </c>
      <c r="B21" s="57" t="s">
        <v>48</v>
      </c>
      <c r="C21" s="7"/>
      <c r="D21" s="8"/>
      <c r="E21" s="8"/>
      <c r="F21" s="8"/>
      <c r="G21" s="8"/>
      <c r="H21" s="8"/>
      <c r="I21" s="60"/>
      <c r="J21" s="58">
        <f t="shared" si="0"/>
        <v>0</v>
      </c>
      <c r="K21" s="43">
        <f>J21/J28</f>
        <v>0</v>
      </c>
      <c r="L21" s="16"/>
      <c r="M21" s="8"/>
      <c r="N21" s="8"/>
      <c r="O21" s="8"/>
      <c r="P21" s="8"/>
      <c r="Q21" s="8"/>
      <c r="R21" s="8"/>
      <c r="S21" s="53">
        <f t="shared" si="1"/>
        <v>0</v>
      </c>
      <c r="T21" s="43">
        <f>S21/S28</f>
        <v>0</v>
      </c>
      <c r="U21" s="55">
        <f t="shared" si="2"/>
        <v>0</v>
      </c>
    </row>
    <row r="22" spans="1:21" ht="33" customHeight="1" thickBot="1" x14ac:dyDescent="0.25">
      <c r="A22" s="20" t="s">
        <v>32</v>
      </c>
      <c r="B22" s="57" t="s">
        <v>34</v>
      </c>
      <c r="C22" s="7">
        <v>2919.4</v>
      </c>
      <c r="D22" s="8"/>
      <c r="E22" s="8"/>
      <c r="F22" s="8"/>
      <c r="G22" s="8"/>
      <c r="H22" s="8"/>
      <c r="I22" s="60"/>
      <c r="J22" s="67">
        <f t="shared" si="0"/>
        <v>2919.4</v>
      </c>
      <c r="K22" s="43">
        <f>J22/J28</f>
        <v>6.0232909938244443E-3</v>
      </c>
      <c r="L22" s="16">
        <v>8185.6</v>
      </c>
      <c r="M22" s="19">
        <v>1122.5</v>
      </c>
      <c r="N22" s="8">
        <v>165.2</v>
      </c>
      <c r="O22" s="19">
        <v>129</v>
      </c>
      <c r="P22" s="19">
        <v>2602</v>
      </c>
      <c r="Q22" s="19"/>
      <c r="R22" s="19">
        <v>89.9</v>
      </c>
      <c r="S22" s="53">
        <f t="shared" si="1"/>
        <v>12294.2</v>
      </c>
      <c r="T22" s="43">
        <f>S22/S28</f>
        <v>1.2262207899589969E-2</v>
      </c>
      <c r="U22" s="55">
        <f t="shared" si="2"/>
        <v>15213.6</v>
      </c>
    </row>
    <row r="23" spans="1:21" ht="26.25" thickBot="1" x14ac:dyDescent="0.25">
      <c r="A23" s="66" t="s">
        <v>65</v>
      </c>
      <c r="B23" s="21" t="s">
        <v>66</v>
      </c>
      <c r="C23" s="7"/>
      <c r="D23" s="8"/>
      <c r="E23" s="8"/>
      <c r="F23" s="8"/>
      <c r="G23" s="8"/>
      <c r="H23" s="8">
        <v>14657.1</v>
      </c>
      <c r="I23" s="60"/>
      <c r="J23" s="67">
        <f t="shared" si="0"/>
        <v>14657.1</v>
      </c>
      <c r="K23" s="43">
        <f>J23/J28</f>
        <v>3.0240452978551848E-2</v>
      </c>
      <c r="L23" s="16"/>
      <c r="M23" s="29"/>
      <c r="N23" s="19"/>
      <c r="O23" s="19"/>
      <c r="P23" s="19"/>
      <c r="Q23" s="19"/>
      <c r="R23" s="19"/>
      <c r="S23" s="53">
        <f t="shared" si="1"/>
        <v>0</v>
      </c>
      <c r="T23" s="43">
        <f>S23/S28</f>
        <v>0</v>
      </c>
      <c r="U23" s="55">
        <f t="shared" si="2"/>
        <v>14657.1</v>
      </c>
    </row>
    <row r="24" spans="1:21" ht="36.75" customHeight="1" thickBot="1" x14ac:dyDescent="0.25">
      <c r="A24" s="20" t="s">
        <v>36</v>
      </c>
      <c r="B24" s="21" t="s">
        <v>38</v>
      </c>
      <c r="C24" s="7"/>
      <c r="D24" s="8"/>
      <c r="E24" s="8"/>
      <c r="F24" s="8"/>
      <c r="G24" s="8"/>
      <c r="H24" s="8"/>
      <c r="I24" s="60"/>
      <c r="J24" s="58">
        <f t="shared" si="0"/>
        <v>0</v>
      </c>
      <c r="K24" s="43">
        <f>J24/J28</f>
        <v>0</v>
      </c>
      <c r="L24" s="16"/>
      <c r="M24" s="19"/>
      <c r="N24" s="19"/>
      <c r="O24" s="19"/>
      <c r="P24" s="19">
        <v>26</v>
      </c>
      <c r="Q24" s="19"/>
      <c r="R24" s="19"/>
      <c r="S24" s="53">
        <f t="shared" si="1"/>
        <v>26</v>
      </c>
      <c r="T24" s="43">
        <f>S24/S28</f>
        <v>2.5932342518369572E-5</v>
      </c>
      <c r="U24" s="55">
        <f t="shared" si="2"/>
        <v>26</v>
      </c>
    </row>
    <row r="25" spans="1:21" ht="26.25" thickBot="1" x14ac:dyDescent="0.25">
      <c r="A25" s="20" t="s">
        <v>37</v>
      </c>
      <c r="B25" s="21" t="s">
        <v>39</v>
      </c>
      <c r="C25" s="7"/>
      <c r="D25" s="8"/>
      <c r="E25" s="8"/>
      <c r="F25" s="8"/>
      <c r="G25" s="8"/>
      <c r="H25" s="8"/>
      <c r="I25" s="60"/>
      <c r="J25" s="58">
        <f t="shared" si="0"/>
        <v>0</v>
      </c>
      <c r="K25" s="44">
        <f>J25/J28</f>
        <v>0</v>
      </c>
      <c r="L25" s="16"/>
      <c r="M25" s="19"/>
      <c r="N25" s="19"/>
      <c r="O25" s="19"/>
      <c r="P25" s="19">
        <v>100</v>
      </c>
      <c r="Q25" s="19"/>
      <c r="R25" s="19"/>
      <c r="S25" s="53">
        <f t="shared" si="1"/>
        <v>100</v>
      </c>
      <c r="T25" s="44">
        <f>S25/S28</f>
        <v>9.9739778916806043E-5</v>
      </c>
      <c r="U25" s="56">
        <f t="shared" si="2"/>
        <v>100</v>
      </c>
    </row>
    <row r="26" spans="1:21" ht="35.25" customHeight="1" thickBot="1" x14ac:dyDescent="0.25">
      <c r="A26" s="20" t="s">
        <v>33</v>
      </c>
      <c r="B26" s="21" t="s">
        <v>35</v>
      </c>
      <c r="C26" s="7"/>
      <c r="D26" s="8">
        <v>91430.6</v>
      </c>
      <c r="E26" s="8">
        <v>428.3</v>
      </c>
      <c r="F26" s="8"/>
      <c r="G26" s="8"/>
      <c r="H26" s="8"/>
      <c r="I26" s="60"/>
      <c r="J26" s="58">
        <f t="shared" si="0"/>
        <v>91858.900000000009</v>
      </c>
      <c r="K26" s="44">
        <f>J26/J28</f>
        <v>0.18952280779359468</v>
      </c>
      <c r="L26" s="16"/>
      <c r="M26" s="19"/>
      <c r="N26" s="19"/>
      <c r="O26" s="19"/>
      <c r="P26" s="19">
        <v>253</v>
      </c>
      <c r="Q26" s="19">
        <v>750</v>
      </c>
      <c r="R26" s="19"/>
      <c r="S26" s="53">
        <f t="shared" si="1"/>
        <v>1003</v>
      </c>
      <c r="T26" s="44">
        <f>S26/S28</f>
        <v>1.0003899825355646E-3</v>
      </c>
      <c r="U26" s="56">
        <f t="shared" si="2"/>
        <v>92861.900000000009</v>
      </c>
    </row>
    <row r="27" spans="1:21" ht="26.25" thickBot="1" x14ac:dyDescent="0.25">
      <c r="A27" s="20" t="s">
        <v>49</v>
      </c>
      <c r="B27" s="21" t="s">
        <v>50</v>
      </c>
      <c r="C27" s="11"/>
      <c r="D27" s="12"/>
      <c r="E27" s="12"/>
      <c r="F27" s="12"/>
      <c r="G27" s="12"/>
      <c r="H27" s="12"/>
      <c r="I27" s="61"/>
      <c r="J27" s="58">
        <f t="shared" si="0"/>
        <v>0</v>
      </c>
      <c r="K27" s="44">
        <f>J27/J28</f>
        <v>0</v>
      </c>
      <c r="L27" s="16">
        <v>118.8</v>
      </c>
      <c r="M27" s="19">
        <v>17.100000000000001</v>
      </c>
      <c r="N27" s="19">
        <v>359.1</v>
      </c>
      <c r="O27" s="19">
        <v>1.1000000000000001</v>
      </c>
      <c r="P27" s="19">
        <v>36.5</v>
      </c>
      <c r="Q27" s="19">
        <v>1300</v>
      </c>
      <c r="R27" s="19"/>
      <c r="S27" s="53">
        <f t="shared" si="1"/>
        <v>1832.6</v>
      </c>
      <c r="T27" s="44">
        <f>S27/S28</f>
        <v>1.8278311884293874E-3</v>
      </c>
      <c r="U27" s="56">
        <f t="shared" si="2"/>
        <v>1832.6</v>
      </c>
    </row>
    <row r="28" spans="1:21" ht="13.5" thickBot="1" x14ac:dyDescent="0.25">
      <c r="A28" s="70" t="s">
        <v>28</v>
      </c>
      <c r="B28" s="71"/>
      <c r="C28" s="47">
        <f t="shared" ref="C28:I28" si="3">SUM(C7:C27)</f>
        <v>294271.60000000003</v>
      </c>
      <c r="D28" s="45">
        <f t="shared" si="3"/>
        <v>91430.6</v>
      </c>
      <c r="E28" s="45">
        <f t="shared" si="3"/>
        <v>428.3</v>
      </c>
      <c r="F28" s="45">
        <f t="shared" si="3"/>
        <v>8</v>
      </c>
      <c r="G28" s="45">
        <f t="shared" si="3"/>
        <v>45058.3</v>
      </c>
      <c r="H28" s="45">
        <f t="shared" si="3"/>
        <v>52260.4</v>
      </c>
      <c r="I28" s="45">
        <f t="shared" si="3"/>
        <v>1228</v>
      </c>
      <c r="J28" s="45">
        <f t="shared" si="0"/>
        <v>484685.20000000007</v>
      </c>
      <c r="K28" s="46">
        <f>J28/J28</f>
        <v>1</v>
      </c>
      <c r="L28" s="48">
        <f t="shared" ref="L28:R28" si="4">SUM(L7:L27)</f>
        <v>713508.9</v>
      </c>
      <c r="M28" s="49">
        <f t="shared" si="4"/>
        <v>107889.5</v>
      </c>
      <c r="N28" s="49">
        <f t="shared" si="4"/>
        <v>32908.800000000003</v>
      </c>
      <c r="O28" s="49">
        <f t="shared" si="4"/>
        <v>33440.800000000003</v>
      </c>
      <c r="P28" s="49">
        <f t="shared" si="4"/>
        <v>100661.20000000001</v>
      </c>
      <c r="Q28" s="49">
        <f t="shared" si="4"/>
        <v>4326.6000000000004</v>
      </c>
      <c r="R28" s="49">
        <f t="shared" si="4"/>
        <v>9873.1999999999971</v>
      </c>
      <c r="S28" s="50">
        <f t="shared" si="1"/>
        <v>1002609.0000000001</v>
      </c>
      <c r="T28" s="51">
        <f>S28/S28</f>
        <v>1</v>
      </c>
      <c r="U28" s="52">
        <f>SUM(U7:U27)</f>
        <v>1487294.2000000002</v>
      </c>
    </row>
    <row r="30" spans="1:21" x14ac:dyDescent="0.2">
      <c r="L30" s="23"/>
      <c r="M30" s="23"/>
      <c r="N30" s="23"/>
      <c r="O30" s="23"/>
      <c r="P30" s="23"/>
      <c r="Q30" s="18"/>
      <c r="R30" s="23"/>
      <c r="S30" s="24"/>
    </row>
    <row r="32" spans="1:21" ht="15.75" x14ac:dyDescent="0.25">
      <c r="T32" s="26"/>
    </row>
  </sheetData>
  <sheetProtection algorithmName="SHA-512" hashValue="lcaQ8YlvuxbtoAmupza56tqhTlWkvMpwR5vEO+jRiRBWA0C8nxsbgzecvvnnSby7H9JWMW0F3h1QFf/mt5Pm0g==" saltValue="22OkXdA+RBsxaP/23qrFjw==" spinCount="100000" sheet="1" objects="1" scenarios="1"/>
  <mergeCells count="6">
    <mergeCell ref="A28:B28"/>
    <mergeCell ref="A1:U1"/>
    <mergeCell ref="A2:U2"/>
    <mergeCell ref="A4:A5"/>
    <mergeCell ref="B4:B5"/>
    <mergeCell ref="C4:U4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Диаграмма1</vt:lpstr>
      <vt:lpstr>Диаграмма2</vt:lpstr>
      <vt:lpstr>Диаграмма3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buh_program</cp:lastModifiedBy>
  <cp:lastPrinted>2021-04-20T13:31:03Z</cp:lastPrinted>
  <dcterms:created xsi:type="dcterms:W3CDTF">2015-02-10T14:48:54Z</dcterms:created>
  <dcterms:modified xsi:type="dcterms:W3CDTF">2021-05-12T13:24:58Z</dcterms:modified>
</cp:coreProperties>
</file>